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1" activeTab="1"/>
  </bookViews>
  <sheets>
    <sheet name="2008" sheetId="1" r:id="rId1"/>
    <sheet name="план 2013" sheetId="2" r:id="rId2"/>
  </sheets>
  <definedNames/>
  <calcPr fullCalcOnLoad="1"/>
</workbook>
</file>

<file path=xl/sharedStrings.xml><?xml version="1.0" encoding="utf-8"?>
<sst xmlns="http://schemas.openxmlformats.org/spreadsheetml/2006/main" count="149" uniqueCount="112">
  <si>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</si>
  <si>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</si>
  <si>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</si>
  <si>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</si>
  <si>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</si>
  <si>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</si>
  <si>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</si>
  <si>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</si>
  <si>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</si>
  <si>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</si>
  <si>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</si>
  <si>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</si>
  <si>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</si>
  <si>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</si>
  <si>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</si>
  <si>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</si>
  <si>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</si>
  <si>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</si>
  <si>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</si>
  <si>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</si>
  <si>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</si>
  <si>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</si>
  <si>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</si>
  <si>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</si>
  <si>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</si>
  <si>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</si>
  <si>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</si>
  <si>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6.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</si>
  <si>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</si>
  <si>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</si>
  <si>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</si>
  <si>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Адрес: Беляева, 7</t>
  </si>
  <si>
    <t>ОТЧЕТ
о выполненных работах в 2008 году по договору управления МКД 
№ 213 от 28.03.2008 г., заключенного между ООО "ОЖКС №5" и собственниками многоквартирного дома
по адресу:  ул. Беляева, 7</t>
  </si>
  <si>
    <t xml:space="preserve">        Представитель собственников  - старший по дому Цымбалюк Н.Я., с одной стороны и Общество с Ограниченной Ответственностью "Октябрьский Жилкомсервис № 5" в лице директора Трушкиной О.А.,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</si>
  <si>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</si>
  <si>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</si>
  <si>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</si>
  <si>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</si>
  <si>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</si>
  <si>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</si>
  <si>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</si>
  <si>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</si>
  <si>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</si>
  <si>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</si>
  <si>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</si>
  <si>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</si>
  <si>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</si>
  <si>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</si>
  <si>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</si>
  <si>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</si>
  <si>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</si>
  <si>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</si>
  <si>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</si>
  <si>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</si>
  <si>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</si>
  <si>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</si>
  <si>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</si>
  <si>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</si>
  <si>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</si>
  <si>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</si>
  <si>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</si>
  <si>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</si>
  <si>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</si>
  <si>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</si>
  <si>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</si>
  <si>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</si>
  <si>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</si>
  <si>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</si>
  <si>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</si>
  <si>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</si>
  <si>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</si>
  <si>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</si>
  <si>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</si>
  <si>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</si>
  <si>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</si>
  <si>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</si>
  <si>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5"                                               О.А.Трушкина                                      </t>
  </si>
  <si>
    <t>Принято:</t>
  </si>
  <si>
    <t>Старший по дому                                                                  Н.Я. Цымбалюк</t>
  </si>
  <si>
    <t>Претензий по управлению нет.</t>
  </si>
  <si>
    <t>с кап.рем.</t>
  </si>
  <si>
    <t>без кап.рем.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</si>
  <si>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</si>
  <si>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</si>
  <si>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</si>
  <si>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</si>
  <si>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 xml:space="preserve"> 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</si>
  <si>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</si>
  <si>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</si>
  <si>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</si>
  <si>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</si>
  <si>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</si>
  <si>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</si>
  <si>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</si>
  <si>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Обслуживание домофонов</t>
  </si>
  <si>
    <t>Обслуживание приборов учета</t>
  </si>
  <si>
    <t xml:space="preserve"> Текущий ремонт общего имущества  </t>
  </si>
  <si>
    <t>по плану работ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</si>
  <si>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</si>
  <si>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</si>
  <si>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</si>
  <si>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</si>
  <si>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</si>
  <si>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</si>
  <si>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</si>
  <si>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ООО "ОЖКС № 3"</t>
  </si>
  <si>
    <t xml:space="preserve">Управление </t>
  </si>
  <si>
    <t>ООО  "ОЖКС № 3"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</si>
  <si>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</si>
  <si>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</si>
  <si>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5"   ________________________ О.А. Трушкина            </t>
  </si>
  <si>
    <t>План доходов и расходов  на  2013 г.
согласно договора на оказание услуг МКД № 45/5 от 16.07.2012г., заключенного 
между ООО "ОЖКС № 5" и собственниками многоквартирного дома по адресу ул. Беляева, 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</si>
</sst>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7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70" fontId="5" fillId="0" borderId="1" xfId="0" applyNumberFormat="1" applyFont="1" applyBorder="1" applyAlignment="1">
      <alignment horizontal="center" vertical="center" wrapText="1"/>
    </xf>
    <xf numFmtId="170" fontId="5" fillId="0" borderId="1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7">
      <selection activeCell="D29" sqref="D29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1.875" style="0" customWidth="1"/>
    <col min="5" max="5" width="12.50390625" style="0" customWidth="1"/>
  </cols>
  <sheetData>
    <row r="1" spans="1:5" ht="104.25" customHeight="1">
      <c r="A1" s="85" t="s">
        <v>32</v>
      </c>
      <c r="B1" s="85"/>
      <c r="C1" s="85"/>
      <c r="D1" s="85"/>
      <c r="E1" s="85"/>
    </row>
    <row r="2" spans="1:5" ht="67.5" customHeight="1">
      <c r="A2" s="86" t="s">
        <v>33</v>
      </c>
      <c r="B2" s="86"/>
      <c r="C2" s="86"/>
      <c r="D2" s="86"/>
      <c r="E2" s="86"/>
    </row>
    <row r="3" spans="1:5" ht="20.25" customHeight="1">
      <c r="A3" s="10" t="s">
        <v>34</v>
      </c>
      <c r="B3" s="10" t="s">
        <v>35</v>
      </c>
      <c r="C3" s="6" t="s">
        <v>36</v>
      </c>
      <c r="D3" s="10" t="s">
        <v>80</v>
      </c>
      <c r="E3" s="10" t="s">
        <v>81</v>
      </c>
    </row>
    <row r="4" spans="1:5" ht="18.75" customHeight="1">
      <c r="A4" s="16" t="s">
        <v>37</v>
      </c>
      <c r="B4" s="17" t="s">
        <v>38</v>
      </c>
      <c r="C4" s="6" t="s">
        <v>39</v>
      </c>
      <c r="D4" s="18">
        <v>9</v>
      </c>
      <c r="E4" s="18">
        <v>9</v>
      </c>
    </row>
    <row r="5" spans="1:5" ht="15.75">
      <c r="A5" s="19" t="s">
        <v>40</v>
      </c>
      <c r="B5" s="20" t="s">
        <v>41</v>
      </c>
      <c r="C5" s="21" t="s">
        <v>42</v>
      </c>
      <c r="D5" s="22">
        <v>4668.7</v>
      </c>
      <c r="E5" s="22">
        <v>4668.7</v>
      </c>
    </row>
    <row r="6" spans="1:5" ht="14.25" customHeight="1">
      <c r="A6" s="19" t="s">
        <v>43</v>
      </c>
      <c r="B6" s="20" t="s">
        <v>44</v>
      </c>
      <c r="C6" s="21" t="s">
        <v>39</v>
      </c>
      <c r="D6" s="23">
        <v>144</v>
      </c>
      <c r="E6" s="23">
        <v>144</v>
      </c>
    </row>
    <row r="7" spans="1:5" ht="15.75" hidden="1">
      <c r="A7" s="19" t="s">
        <v>45</v>
      </c>
      <c r="B7" s="20" t="s">
        <v>46</v>
      </c>
      <c r="C7" s="21" t="s">
        <v>47</v>
      </c>
      <c r="D7" s="22"/>
      <c r="E7" s="22"/>
    </row>
    <row r="8" spans="1:5" ht="15.75" hidden="1">
      <c r="A8" s="24"/>
      <c r="B8" s="25" t="s">
        <v>48</v>
      </c>
      <c r="C8" s="15"/>
      <c r="D8" s="22"/>
      <c r="E8" s="22"/>
    </row>
    <row r="9" spans="1:5" ht="15.75" hidden="1">
      <c r="A9" s="24"/>
      <c r="B9" s="25" t="s">
        <v>49</v>
      </c>
      <c r="C9" s="15" t="s">
        <v>47</v>
      </c>
      <c r="D9" s="22"/>
      <c r="E9" s="22"/>
    </row>
    <row r="10" spans="1:5" ht="15.75" hidden="1">
      <c r="A10" s="24"/>
      <c r="B10" s="25" t="s">
        <v>50</v>
      </c>
      <c r="C10" s="15" t="s">
        <v>47</v>
      </c>
      <c r="D10" s="22"/>
      <c r="E10" s="22"/>
    </row>
    <row r="11" spans="1:5" ht="16.5" customHeight="1">
      <c r="A11" s="19" t="s">
        <v>45</v>
      </c>
      <c r="B11" s="20" t="s">
        <v>51</v>
      </c>
      <c r="C11" s="15"/>
      <c r="D11" s="22"/>
      <c r="E11" s="22"/>
    </row>
    <row r="12" spans="1:5" ht="15.75">
      <c r="A12" s="26" t="s">
        <v>52</v>
      </c>
      <c r="B12" s="20" t="s">
        <v>53</v>
      </c>
      <c r="C12" s="15"/>
      <c r="D12" s="22"/>
      <c r="E12" s="22"/>
    </row>
    <row r="13" spans="1:5" ht="17.25" customHeight="1">
      <c r="A13" s="27"/>
      <c r="B13" s="25" t="s">
        <v>54</v>
      </c>
      <c r="C13" s="15" t="s">
        <v>55</v>
      </c>
      <c r="D13" s="22">
        <v>448868.17</v>
      </c>
      <c r="E13" s="22">
        <v>448868.17</v>
      </c>
    </row>
    <row r="14" spans="1:5" ht="16.5" customHeight="1">
      <c r="A14" s="27"/>
      <c r="B14" s="25" t="s">
        <v>56</v>
      </c>
      <c r="C14" s="15" t="s">
        <v>55</v>
      </c>
      <c r="D14" s="22">
        <v>442019.04</v>
      </c>
      <c r="E14" s="22">
        <v>442019.04</v>
      </c>
    </row>
    <row r="15" spans="1:5" ht="15.75">
      <c r="A15" s="27"/>
      <c r="B15" s="20" t="s">
        <v>57</v>
      </c>
      <c r="C15" s="21" t="s">
        <v>55</v>
      </c>
      <c r="D15" s="28">
        <f>D13-D14</f>
        <v>6849.130000000005</v>
      </c>
      <c r="E15" s="28">
        <f>E13-E14</f>
        <v>6849.130000000005</v>
      </c>
    </row>
    <row r="16" spans="1:5" ht="18" customHeight="1">
      <c r="A16" s="26" t="s">
        <v>58</v>
      </c>
      <c r="B16" s="20" t="s">
        <v>59</v>
      </c>
      <c r="C16" s="15"/>
      <c r="D16" s="22"/>
      <c r="E16" s="22"/>
    </row>
    <row r="17" spans="1:5" ht="15.75">
      <c r="A17" s="27"/>
      <c r="B17" s="25" t="s">
        <v>54</v>
      </c>
      <c r="C17" s="15" t="s">
        <v>55</v>
      </c>
      <c r="D17" s="22">
        <v>24032.14</v>
      </c>
      <c r="E17" s="22">
        <v>0</v>
      </c>
    </row>
    <row r="18" spans="1:5" ht="15.75" customHeight="1">
      <c r="A18" s="27"/>
      <c r="B18" s="25" t="s">
        <v>56</v>
      </c>
      <c r="C18" s="15" t="s">
        <v>55</v>
      </c>
      <c r="D18" s="22">
        <v>23640.51</v>
      </c>
      <c r="E18" s="22">
        <v>0</v>
      </c>
    </row>
    <row r="19" spans="1:5" ht="15.75" customHeight="1">
      <c r="A19" s="27"/>
      <c r="B19" s="20" t="s">
        <v>57</v>
      </c>
      <c r="C19" s="21" t="s">
        <v>55</v>
      </c>
      <c r="D19" s="28">
        <f>D17-D18</f>
        <v>391.630000000001</v>
      </c>
      <c r="E19" s="28">
        <f>E17-E18</f>
        <v>0</v>
      </c>
    </row>
    <row r="20" spans="1:5" ht="15" customHeight="1">
      <c r="A20" s="27"/>
      <c r="B20" s="20" t="s">
        <v>60</v>
      </c>
      <c r="C20" s="15" t="s">
        <v>55</v>
      </c>
      <c r="D20" s="28">
        <f>D13+D17</f>
        <v>472900.31</v>
      </c>
      <c r="E20" s="28">
        <f>E13+E17</f>
        <v>448868.17</v>
      </c>
    </row>
    <row r="21" spans="1:5" ht="15.75">
      <c r="A21" s="27"/>
      <c r="B21" s="20" t="s">
        <v>61</v>
      </c>
      <c r="C21" s="15" t="s">
        <v>55</v>
      </c>
      <c r="D21" s="28">
        <f>D15+D19</f>
        <v>7240.760000000006</v>
      </c>
      <c r="E21" s="28">
        <f>E15+E19</f>
        <v>6849.130000000005</v>
      </c>
    </row>
    <row r="22" spans="1:5" ht="15.75" customHeight="1">
      <c r="A22" s="19" t="s">
        <v>62</v>
      </c>
      <c r="B22" s="29" t="s">
        <v>63</v>
      </c>
      <c r="C22" s="15"/>
      <c r="D22" s="22"/>
      <c r="E22" s="22"/>
    </row>
    <row r="23" spans="1:5" ht="94.5">
      <c r="A23" s="30" t="s">
        <v>64</v>
      </c>
      <c r="B23" s="31" t="s">
        <v>65</v>
      </c>
      <c r="C23" s="21" t="s">
        <v>55</v>
      </c>
      <c r="D23" s="28">
        <f>D13*0.11</f>
        <v>49375.4987</v>
      </c>
      <c r="E23" s="28">
        <f>E13*0.11</f>
        <v>49375.4987</v>
      </c>
    </row>
    <row r="24" spans="1:5" ht="94.5" customHeight="1">
      <c r="A24" s="30" t="s">
        <v>66</v>
      </c>
      <c r="B24" s="31" t="s">
        <v>67</v>
      </c>
      <c r="C24" s="21" t="s">
        <v>55</v>
      </c>
      <c r="D24" s="28">
        <f>D13*0.7</f>
        <v>314207.719</v>
      </c>
      <c r="E24" s="28">
        <f>E13*0.7</f>
        <v>314207.719</v>
      </c>
    </row>
    <row r="25" spans="1:5" ht="21" customHeight="1">
      <c r="A25" s="30" t="s">
        <v>68</v>
      </c>
      <c r="B25" s="20" t="s">
        <v>69</v>
      </c>
      <c r="C25" s="21" t="s">
        <v>55</v>
      </c>
      <c r="D25" s="32">
        <v>155190</v>
      </c>
      <c r="E25" s="32">
        <v>155190</v>
      </c>
    </row>
    <row r="26" spans="1:5" ht="18" customHeight="1">
      <c r="A26" s="30" t="s">
        <v>70</v>
      </c>
      <c r="B26" s="20" t="s">
        <v>71</v>
      </c>
      <c r="C26" s="21" t="s">
        <v>55</v>
      </c>
      <c r="D26" s="32">
        <v>0</v>
      </c>
      <c r="E26" s="32">
        <v>0</v>
      </c>
    </row>
    <row r="27" spans="1:5" ht="17.25" customHeight="1">
      <c r="A27" s="27"/>
      <c r="B27" s="20" t="s">
        <v>72</v>
      </c>
      <c r="C27" s="21" t="s">
        <v>55</v>
      </c>
      <c r="D27" s="28">
        <f>D23+D24+D25+D26</f>
        <v>518773.2177</v>
      </c>
      <c r="E27" s="28">
        <f>E23+E24+E25+E26</f>
        <v>518773.2177</v>
      </c>
    </row>
    <row r="28" spans="1:5" ht="17.25" customHeight="1">
      <c r="A28" s="26" t="s">
        <v>27</v>
      </c>
      <c r="B28" s="20" t="s">
        <v>73</v>
      </c>
      <c r="C28" s="15" t="s">
        <v>55</v>
      </c>
      <c r="D28" s="22">
        <f>D20-D27</f>
        <v>-45872.90769999998</v>
      </c>
      <c r="E28" s="22">
        <f>E20-E27</f>
        <v>-69905.0477</v>
      </c>
    </row>
    <row r="29" spans="1:5" ht="31.5">
      <c r="A29" s="30" t="s">
        <v>74</v>
      </c>
      <c r="B29" s="31" t="s">
        <v>75</v>
      </c>
      <c r="C29" s="15" t="s">
        <v>55</v>
      </c>
      <c r="D29" s="22">
        <f>D28-D21</f>
        <v>-53113.66769999999</v>
      </c>
      <c r="E29" s="22">
        <f>E28-E21</f>
        <v>-76754.1777</v>
      </c>
    </row>
    <row r="30" spans="1:4" ht="15.75">
      <c r="A30" s="33"/>
      <c r="B30" s="34"/>
      <c r="C30" s="35"/>
      <c r="D30" s="36"/>
    </row>
    <row r="31" spans="1:4" ht="15.75">
      <c r="A31" s="37"/>
      <c r="B31" s="38"/>
      <c r="C31" s="35"/>
      <c r="D31" s="35"/>
    </row>
    <row r="32" spans="2:4" ht="15.75">
      <c r="B32" s="39" t="s">
        <v>76</v>
      </c>
      <c r="C32" s="39"/>
      <c r="D32" s="39"/>
    </row>
    <row r="33" spans="2:4" ht="15.75">
      <c r="B33" s="39"/>
      <c r="C33" s="39"/>
      <c r="D33" s="39"/>
    </row>
    <row r="34" spans="2:4" ht="15.75">
      <c r="B34" s="39"/>
      <c r="C34" s="39"/>
      <c r="D34" s="39"/>
    </row>
    <row r="35" spans="2:4" ht="15.75">
      <c r="B35" s="40" t="s">
        <v>77</v>
      </c>
      <c r="C35" s="40"/>
      <c r="D35" s="40"/>
    </row>
    <row r="36" spans="2:4" ht="15.75">
      <c r="B36" s="87" t="s">
        <v>78</v>
      </c>
      <c r="C36" s="87"/>
      <c r="D36" s="40"/>
    </row>
    <row r="37" spans="2:4" ht="17.25" customHeight="1">
      <c r="B37" s="88" t="s">
        <v>79</v>
      </c>
      <c r="C37" s="88"/>
      <c r="D37" s="88"/>
    </row>
  </sheetData>
  <mergeCells count="4">
    <mergeCell ref="A1:E1"/>
    <mergeCell ref="A2:E2"/>
    <mergeCell ref="B36:C36"/>
    <mergeCell ref="B37:D37"/>
  </mergeCells>
  <printOptions/>
  <pageMargins left="0.1968503937007874" right="0" top="0.1968503937007874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J7" sqref="J7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108" t="s">
        <v>111</v>
      </c>
      <c r="B1" s="108"/>
      <c r="C1" s="108"/>
      <c r="D1" s="108"/>
      <c r="E1" s="108"/>
      <c r="F1" s="108"/>
      <c r="G1" s="108"/>
      <c r="H1" s="108"/>
      <c r="I1" s="108"/>
    </row>
    <row r="2" spans="1:9" ht="15.7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 customHeight="1">
      <c r="A3" s="60"/>
      <c r="B3" s="60"/>
      <c r="C3" s="60"/>
      <c r="D3" s="60"/>
      <c r="E3" s="60"/>
      <c r="F3" s="60"/>
      <c r="G3" s="60"/>
      <c r="H3" s="60"/>
      <c r="I3" s="60"/>
    </row>
    <row r="4" spans="2:6" ht="31.5">
      <c r="B4" s="1" t="s">
        <v>31</v>
      </c>
      <c r="C4" s="2"/>
      <c r="D4" s="68" t="s">
        <v>98</v>
      </c>
      <c r="E4" s="4">
        <v>4674.65</v>
      </c>
      <c r="F4" s="2"/>
    </row>
    <row r="5" spans="2:6" ht="15.75">
      <c r="B5" s="3" t="s">
        <v>0</v>
      </c>
      <c r="C5" s="13">
        <v>9</v>
      </c>
      <c r="D5" s="2" t="s">
        <v>1</v>
      </c>
      <c r="E5" s="4">
        <v>144</v>
      </c>
      <c r="F5" s="2"/>
    </row>
    <row r="6" spans="2:8" ht="15.75">
      <c r="B6" s="3" t="s">
        <v>2</v>
      </c>
      <c r="C6" s="4">
        <v>1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88.5" customHeight="1">
      <c r="A8" s="58" t="s">
        <v>26</v>
      </c>
      <c r="B8" s="109" t="s">
        <v>87</v>
      </c>
      <c r="C8" s="110"/>
      <c r="D8" s="111"/>
      <c r="E8" s="41" t="s">
        <v>5</v>
      </c>
      <c r="F8" s="41" t="s">
        <v>6</v>
      </c>
      <c r="G8" s="69" t="s">
        <v>99</v>
      </c>
      <c r="H8" s="70" t="s">
        <v>100</v>
      </c>
      <c r="I8" s="59" t="s">
        <v>101</v>
      </c>
    </row>
    <row r="9" spans="1:9" ht="25.5">
      <c r="A9" s="63">
        <v>1</v>
      </c>
      <c r="B9" s="112">
        <v>2</v>
      </c>
      <c r="C9" s="113"/>
      <c r="D9" s="114"/>
      <c r="E9" s="64">
        <v>3</v>
      </c>
      <c r="F9" s="64"/>
      <c r="G9" s="71">
        <v>4</v>
      </c>
      <c r="H9" s="72">
        <v>5</v>
      </c>
      <c r="I9" s="73" t="s">
        <v>102</v>
      </c>
    </row>
    <row r="10" spans="1:9" ht="15.75" customHeight="1">
      <c r="A10" s="42">
        <v>1</v>
      </c>
      <c r="B10" s="115" t="s">
        <v>82</v>
      </c>
      <c r="C10" s="115"/>
      <c r="D10" s="115"/>
      <c r="E10" s="115"/>
      <c r="F10" s="115"/>
      <c r="G10" s="74"/>
      <c r="H10" s="75"/>
      <c r="I10" s="43"/>
    </row>
    <row r="11" spans="1:9" ht="31.5" customHeight="1">
      <c r="A11" s="42"/>
      <c r="B11" s="82" t="s">
        <v>91</v>
      </c>
      <c r="C11" s="82"/>
      <c r="D11" s="82"/>
      <c r="E11" s="82"/>
      <c r="F11" s="82"/>
      <c r="G11" s="11">
        <f>G32</f>
        <v>14.369999999999997</v>
      </c>
      <c r="H11" s="76">
        <f>H32</f>
        <v>15.3</v>
      </c>
      <c r="I11" s="55">
        <f>ROUND($E$4*G11*6,0)+ROUND($E$4*H11*6,0)</f>
        <v>832181</v>
      </c>
    </row>
    <row r="12" spans="1:9" ht="15.75" customHeight="1">
      <c r="A12" s="42"/>
      <c r="B12" s="83" t="s">
        <v>83</v>
      </c>
      <c r="C12" s="83"/>
      <c r="D12" s="83"/>
      <c r="E12" s="83"/>
      <c r="F12" s="83"/>
      <c r="G12" s="11">
        <f>G33</f>
        <v>0.8</v>
      </c>
      <c r="H12" s="77">
        <f>H33</f>
        <v>0.85</v>
      </c>
      <c r="I12" s="55">
        <f>ROUND($E$4*G12*6,0)+ROUND($E$4*H12*6,0)</f>
        <v>46279</v>
      </c>
    </row>
    <row r="13" spans="1:9" ht="15.75" customHeight="1">
      <c r="A13" s="42">
        <v>2</v>
      </c>
      <c r="B13" s="84" t="s">
        <v>28</v>
      </c>
      <c r="C13" s="84"/>
      <c r="D13" s="84"/>
      <c r="E13" s="84"/>
      <c r="F13" s="84"/>
      <c r="G13" s="44"/>
      <c r="H13" s="67"/>
      <c r="I13" s="55"/>
    </row>
    <row r="14" spans="1:9" ht="18.75" customHeight="1">
      <c r="A14" s="42"/>
      <c r="B14" s="8" t="s">
        <v>29</v>
      </c>
      <c r="C14" s="8"/>
      <c r="D14" s="8"/>
      <c r="E14" s="8"/>
      <c r="F14" s="5"/>
      <c r="G14" s="45"/>
      <c r="H14" s="78"/>
      <c r="I14" s="55"/>
    </row>
    <row r="15" spans="1:9" ht="27.75" customHeight="1">
      <c r="A15" s="46"/>
      <c r="B15" s="106" t="s">
        <v>103</v>
      </c>
      <c r="C15" s="106"/>
      <c r="D15" s="106"/>
      <c r="E15" s="51" t="s">
        <v>23</v>
      </c>
      <c r="F15" s="47" t="s">
        <v>17</v>
      </c>
      <c r="G15" s="48">
        <v>1.29</v>
      </c>
      <c r="H15" s="79">
        <v>1.37</v>
      </c>
      <c r="I15" s="55">
        <f aca="true" t="shared" si="0" ref="I15:I33">ROUND($E$4*G15*6,0)+ROUND($E$4*H15*6,0)</f>
        <v>74608</v>
      </c>
    </row>
    <row r="16" spans="1:9" ht="16.5" customHeight="1">
      <c r="A16" s="46"/>
      <c r="B16" s="106" t="s">
        <v>14</v>
      </c>
      <c r="C16" s="106"/>
      <c r="D16" s="106"/>
      <c r="E16" s="51" t="s">
        <v>23</v>
      </c>
      <c r="F16" s="47" t="s">
        <v>15</v>
      </c>
      <c r="G16" s="48">
        <v>0.3</v>
      </c>
      <c r="H16" s="79">
        <v>0.32</v>
      </c>
      <c r="I16" s="55">
        <f t="shared" si="0"/>
        <v>17389</v>
      </c>
    </row>
    <row r="17" spans="1:9" ht="16.5" customHeight="1">
      <c r="A17" s="46"/>
      <c r="B17" s="104" t="s">
        <v>104</v>
      </c>
      <c r="C17" s="104"/>
      <c r="D17" s="104"/>
      <c r="E17" s="52" t="s">
        <v>88</v>
      </c>
      <c r="F17" s="49" t="s">
        <v>16</v>
      </c>
      <c r="G17" s="48">
        <v>0.06</v>
      </c>
      <c r="H17" s="79">
        <v>0.06</v>
      </c>
      <c r="I17" s="55">
        <f t="shared" si="0"/>
        <v>3366</v>
      </c>
    </row>
    <row r="18" spans="1:9" ht="15.75" customHeight="1">
      <c r="A18" s="46"/>
      <c r="B18" s="107" t="s">
        <v>22</v>
      </c>
      <c r="C18" s="107"/>
      <c r="D18" s="107"/>
      <c r="E18" s="53" t="s">
        <v>7</v>
      </c>
      <c r="F18" s="50" t="s">
        <v>8</v>
      </c>
      <c r="G18" s="48">
        <v>0.54</v>
      </c>
      <c r="H18" s="79">
        <v>0.58</v>
      </c>
      <c r="I18" s="55">
        <f t="shared" si="0"/>
        <v>31414</v>
      </c>
    </row>
    <row r="19" spans="1:9" ht="70.5" customHeight="1">
      <c r="A19" s="46"/>
      <c r="B19" s="104" t="s">
        <v>20</v>
      </c>
      <c r="C19" s="104"/>
      <c r="D19" s="104"/>
      <c r="E19" s="52" t="s">
        <v>89</v>
      </c>
      <c r="F19" s="49" t="s">
        <v>18</v>
      </c>
      <c r="G19" s="48">
        <v>0.13</v>
      </c>
      <c r="H19" s="79">
        <v>0.14</v>
      </c>
      <c r="I19" s="55">
        <f>ROUND($E$4*G19*6,0)+ROUND($E$4*H19*6,0)</f>
        <v>7573</v>
      </c>
    </row>
    <row r="20" spans="1:9" ht="28.5" customHeight="1">
      <c r="A20" s="46"/>
      <c r="B20" s="104" t="s">
        <v>9</v>
      </c>
      <c r="C20" s="104"/>
      <c r="D20" s="104"/>
      <c r="E20" s="52" t="s">
        <v>7</v>
      </c>
      <c r="F20" s="49" t="s">
        <v>10</v>
      </c>
      <c r="G20" s="48">
        <v>2.35</v>
      </c>
      <c r="H20" s="79">
        <v>2.5</v>
      </c>
      <c r="I20" s="55">
        <f t="shared" si="0"/>
        <v>136033</v>
      </c>
    </row>
    <row r="21" spans="1:9" ht="16.5" customHeight="1">
      <c r="A21" s="46"/>
      <c r="B21" s="104" t="s">
        <v>19</v>
      </c>
      <c r="C21" s="105"/>
      <c r="D21" s="105"/>
      <c r="E21" s="54" t="s">
        <v>11</v>
      </c>
      <c r="F21" s="44" t="s">
        <v>84</v>
      </c>
      <c r="G21" s="48">
        <v>0.05</v>
      </c>
      <c r="H21" s="79">
        <v>0.05</v>
      </c>
      <c r="I21" s="55">
        <f t="shared" si="0"/>
        <v>2804</v>
      </c>
    </row>
    <row r="22" spans="1:9" ht="27" customHeight="1">
      <c r="A22" s="46"/>
      <c r="B22" s="104" t="s">
        <v>30</v>
      </c>
      <c r="C22" s="104"/>
      <c r="D22" s="104"/>
      <c r="E22" s="51" t="s">
        <v>24</v>
      </c>
      <c r="F22" s="49" t="s">
        <v>105</v>
      </c>
      <c r="G22" s="48">
        <v>1.63</v>
      </c>
      <c r="H22" s="79">
        <v>1.74</v>
      </c>
      <c r="I22" s="55">
        <f t="shared" si="0"/>
        <v>94521</v>
      </c>
    </row>
    <row r="23" spans="1:9" ht="51">
      <c r="A23" s="46"/>
      <c r="B23" s="106" t="s">
        <v>12</v>
      </c>
      <c r="C23" s="106"/>
      <c r="D23" s="106"/>
      <c r="E23" s="51" t="s">
        <v>85</v>
      </c>
      <c r="F23" s="49" t="s">
        <v>105</v>
      </c>
      <c r="G23" s="48">
        <v>0.56</v>
      </c>
      <c r="H23" s="79">
        <v>0.6</v>
      </c>
      <c r="I23" s="55">
        <f t="shared" si="0"/>
        <v>32536</v>
      </c>
    </row>
    <row r="24" spans="1:9" ht="30" customHeight="1">
      <c r="A24" s="46"/>
      <c r="B24" s="104" t="s">
        <v>25</v>
      </c>
      <c r="C24" s="105"/>
      <c r="D24" s="105"/>
      <c r="E24" s="51" t="s">
        <v>24</v>
      </c>
      <c r="F24" s="49" t="s">
        <v>105</v>
      </c>
      <c r="G24" s="48">
        <f>4.38-G25-G26</f>
        <v>4.38</v>
      </c>
      <c r="H24" s="48">
        <f>4.66-H25-H26</f>
        <v>4.66</v>
      </c>
      <c r="I24" s="55">
        <f t="shared" si="0"/>
        <v>253553</v>
      </c>
    </row>
    <row r="25" spans="1:9" ht="16.5" customHeight="1">
      <c r="A25" s="46"/>
      <c r="B25" s="104" t="s">
        <v>92</v>
      </c>
      <c r="C25" s="104"/>
      <c r="D25" s="104"/>
      <c r="E25" s="52" t="s">
        <v>7</v>
      </c>
      <c r="F25" s="49" t="s">
        <v>105</v>
      </c>
      <c r="G25" s="66">
        <v>0</v>
      </c>
      <c r="H25" s="79">
        <v>0</v>
      </c>
      <c r="I25" s="55">
        <f t="shared" si="0"/>
        <v>0</v>
      </c>
    </row>
    <row r="26" spans="1:9" ht="16.5" customHeight="1">
      <c r="A26" s="46"/>
      <c r="B26" s="104" t="s">
        <v>90</v>
      </c>
      <c r="C26" s="104"/>
      <c r="D26" s="104"/>
      <c r="E26" s="52" t="s">
        <v>7</v>
      </c>
      <c r="F26" s="49" t="s">
        <v>105</v>
      </c>
      <c r="G26" s="66">
        <v>0</v>
      </c>
      <c r="H26" s="79">
        <v>0</v>
      </c>
      <c r="I26" s="55">
        <f t="shared" si="0"/>
        <v>0</v>
      </c>
    </row>
    <row r="27" spans="1:9" ht="27.75" customHeight="1">
      <c r="A27" s="46"/>
      <c r="B27" s="105" t="s">
        <v>106</v>
      </c>
      <c r="C27" s="105"/>
      <c r="D27" s="105"/>
      <c r="E27" s="51" t="s">
        <v>24</v>
      </c>
      <c r="F27" s="49" t="s">
        <v>105</v>
      </c>
      <c r="G27" s="48">
        <v>1.54</v>
      </c>
      <c r="H27" s="79">
        <v>1.64</v>
      </c>
      <c r="I27" s="55">
        <f t="shared" si="0"/>
        <v>89193</v>
      </c>
    </row>
    <row r="28" spans="1:9" ht="15.75" hidden="1">
      <c r="A28" s="42"/>
      <c r="B28" s="96" t="s">
        <v>94</v>
      </c>
      <c r="C28" s="97"/>
      <c r="D28" s="98"/>
      <c r="E28" s="52" t="s">
        <v>7</v>
      </c>
      <c r="F28" s="49"/>
      <c r="G28" s="48"/>
      <c r="H28" s="79"/>
      <c r="I28" s="55">
        <f t="shared" si="0"/>
        <v>0</v>
      </c>
    </row>
    <row r="29" spans="1:9" ht="27.75" customHeight="1" hidden="1">
      <c r="A29" s="42"/>
      <c r="B29" s="96" t="s">
        <v>95</v>
      </c>
      <c r="C29" s="97"/>
      <c r="D29" s="98"/>
      <c r="E29" s="51" t="s">
        <v>24</v>
      </c>
      <c r="F29" s="49"/>
      <c r="G29" s="48"/>
      <c r="H29" s="79"/>
      <c r="I29" s="55">
        <f t="shared" si="0"/>
        <v>0</v>
      </c>
    </row>
    <row r="30" spans="1:9" ht="15.75">
      <c r="A30" s="46"/>
      <c r="B30" s="99" t="s">
        <v>21</v>
      </c>
      <c r="C30" s="100"/>
      <c r="D30" s="101"/>
      <c r="E30" s="7"/>
      <c r="F30" s="49"/>
      <c r="G30" s="9">
        <f>SUM(G15:G29)</f>
        <v>12.829999999999998</v>
      </c>
      <c r="H30" s="9">
        <f>SUM(H15:H29)</f>
        <v>13.66</v>
      </c>
      <c r="I30" s="55">
        <f t="shared" si="0"/>
        <v>742989</v>
      </c>
    </row>
    <row r="31" spans="1:9" ht="14.25" customHeight="1">
      <c r="A31" s="42">
        <v>3</v>
      </c>
      <c r="B31" s="102" t="s">
        <v>96</v>
      </c>
      <c r="C31" s="103"/>
      <c r="D31" s="103"/>
      <c r="E31" s="61" t="s">
        <v>97</v>
      </c>
      <c r="F31" s="12" t="s">
        <v>107</v>
      </c>
      <c r="G31" s="11">
        <v>1.54</v>
      </c>
      <c r="H31" s="11">
        <v>1.64</v>
      </c>
      <c r="I31" s="55">
        <f t="shared" si="0"/>
        <v>89193</v>
      </c>
    </row>
    <row r="32" spans="1:9" ht="16.5" customHeight="1">
      <c r="A32" s="42"/>
      <c r="B32" s="90" t="s">
        <v>93</v>
      </c>
      <c r="C32" s="90"/>
      <c r="D32" s="90"/>
      <c r="E32" s="90"/>
      <c r="F32" s="90"/>
      <c r="G32" s="9">
        <f>SUM(G30:G31)</f>
        <v>14.369999999999997</v>
      </c>
      <c r="H32" s="9">
        <f>SUM(H30:H31)</f>
        <v>15.3</v>
      </c>
      <c r="I32" s="55">
        <f t="shared" si="0"/>
        <v>832181</v>
      </c>
    </row>
    <row r="33" spans="1:9" ht="16.5" customHeight="1" thickBot="1">
      <c r="A33" s="56">
        <v>4</v>
      </c>
      <c r="B33" s="91" t="s">
        <v>108</v>
      </c>
      <c r="C33" s="92"/>
      <c r="D33" s="93"/>
      <c r="E33" s="62" t="s">
        <v>97</v>
      </c>
      <c r="F33" s="57" t="s">
        <v>107</v>
      </c>
      <c r="G33" s="65">
        <v>0.8</v>
      </c>
      <c r="H33" s="65">
        <v>0.85</v>
      </c>
      <c r="I33" s="55">
        <f t="shared" si="0"/>
        <v>46279</v>
      </c>
    </row>
    <row r="34" spans="1:9" ht="47.25" customHeight="1">
      <c r="A34" s="94" t="s">
        <v>109</v>
      </c>
      <c r="B34" s="94"/>
      <c r="C34" s="94"/>
      <c r="D34" s="94"/>
      <c r="E34" s="94"/>
      <c r="F34" s="80"/>
      <c r="G34" s="80"/>
      <c r="H34" s="80"/>
      <c r="I34" s="80"/>
    </row>
    <row r="35" spans="1:11" ht="15.75" customHeight="1">
      <c r="A35" s="81"/>
      <c r="B35" s="95"/>
      <c r="C35" s="95"/>
      <c r="D35" s="95"/>
      <c r="E35" s="95"/>
      <c r="F35" s="95"/>
      <c r="K35" s="34"/>
    </row>
    <row r="36" spans="1:9" ht="15.75" customHeight="1">
      <c r="A36" s="81"/>
      <c r="B36" s="89"/>
      <c r="C36" s="89"/>
      <c r="D36" s="89"/>
      <c r="E36" s="89"/>
      <c r="F36" s="89"/>
      <c r="I36" t="s">
        <v>86</v>
      </c>
    </row>
    <row r="37" spans="1:6" ht="15.75" customHeight="1">
      <c r="A37" s="81"/>
      <c r="B37" s="89"/>
      <c r="C37" s="89"/>
      <c r="D37" s="89"/>
      <c r="E37" s="89"/>
      <c r="F37" s="89"/>
    </row>
    <row r="38" spans="2:9" ht="15.75">
      <c r="B38" s="14" t="s">
        <v>110</v>
      </c>
      <c r="C38" s="14"/>
      <c r="D38" s="14"/>
      <c r="E38" s="14"/>
      <c r="F38" s="14"/>
      <c r="G38" s="14"/>
      <c r="H38" s="14"/>
      <c r="I38" s="14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F36"/>
    <mergeCell ref="B37:F37"/>
    <mergeCell ref="B32:F32"/>
    <mergeCell ref="B33:D33"/>
    <mergeCell ref="A34:E34"/>
    <mergeCell ref="B35:F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2012-11-19T11:08:58Z</cp:lastPrinted>
  <dcterms:created xsi:type="dcterms:W3CDTF">2009-08-26T03:25:10Z</dcterms:created>
  <dcterms:modified xsi:type="dcterms:W3CDTF">2013-11-07T04:25:56Z</dcterms:modified>
  <cp:category/>
  <cp:version/>
  <cp:contentType/>
  <cp:contentStatus/>
</cp:coreProperties>
</file>